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5440" windowHeight="15840"/>
  </bookViews>
  <sheets>
    <sheet name="Rzadowe" sheetId="1" r:id="rId1"/>
    <sheet name="Unijne" sheetId="2" r:id="rId2"/>
  </sheets>
  <definedNames>
    <definedName name="_xlnm.Print_Area" localSheetId="0">Rzadowe!$A$1:$R$16</definedName>
    <definedName name="_xlnm.Print_Area" localSheetId="1">Unijne!$A$1:$O$17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2"/>
  <c r="I10"/>
  <c r="F10"/>
  <c r="O9" i="1"/>
  <c r="L7" i="2"/>
  <c r="L10" s="1"/>
  <c r="C8" i="1"/>
  <c r="F8"/>
  <c r="C5" i="2"/>
  <c r="C10" s="1"/>
  <c r="I5" i="1" l="1"/>
  <c r="O10"/>
  <c r="L10"/>
  <c r="I8"/>
  <c r="F10"/>
  <c r="C9"/>
  <c r="I11" l="1"/>
  <c r="R8"/>
</calcChain>
</file>

<file path=xl/sharedStrings.xml><?xml version="1.0" encoding="utf-8"?>
<sst xmlns="http://schemas.openxmlformats.org/spreadsheetml/2006/main" count="93" uniqueCount="31">
  <si>
    <t>Program</t>
  </si>
  <si>
    <t>Kwota</t>
  </si>
  <si>
    <t>Rok</t>
  </si>
  <si>
    <t xml:space="preserve">Narodowy Program rozwoju Czytelnictwa 2.0 </t>
  </si>
  <si>
    <t xml:space="preserve">Zielona Pracownia </t>
  </si>
  <si>
    <t xml:space="preserve">Posiłek w szkole i w domu </t>
  </si>
  <si>
    <t>Aktywna tablica</t>
  </si>
  <si>
    <t>139 225,03 zł</t>
  </si>
  <si>
    <t>Budżet Obywatelski – Przedszkolaczek na drodze zdrowego żywienia</t>
  </si>
  <si>
    <t>Labolatoria przyszłości</t>
  </si>
  <si>
    <t>suma</t>
  </si>
  <si>
    <t>Posiłek w domu i szkole</t>
  </si>
  <si>
    <t>21 882,80 zł</t>
  </si>
  <si>
    <t xml:space="preserve">122 499,96 </t>
  </si>
  <si>
    <t xml:space="preserve">Budżet Obywatelski </t>
  </si>
  <si>
    <t>Cyfrowa gmina</t>
  </si>
  <si>
    <t>Od szkolenia do zatrudnienia</t>
  </si>
  <si>
    <t>Lepsze umiejętności – większe szanse na rynku pracy. Poprawa infrastruktury kształcenia zawodowego w Bytomiu</t>
  </si>
  <si>
    <t>Nowe kwalifikacje kluczem do sukcesu</t>
  </si>
  <si>
    <t>Bytomska szkoła = pewność i gwarancja wysokiej jakości kształcenia</t>
  </si>
  <si>
    <t>Będę przedszkolakiem! – dodatkowe miejsca w Przedszkolu Miejskim nr 48 w Bytomiu</t>
  </si>
  <si>
    <t>Polska Cyfrowa</t>
  </si>
  <si>
    <r>
      <t xml:space="preserve">Lepsze umiejętności – większe szanse na rynku pracy. </t>
    </r>
    <r>
      <rPr>
        <sz val="12"/>
        <color theme="1"/>
        <rFont val="Times New Roman"/>
        <family val="1"/>
        <charset val="238"/>
      </rPr>
      <t>Poprawa infrastruktury kształcenia zawodowego w Bytomiu</t>
    </r>
    <r>
      <rPr>
        <sz val="12"/>
        <color rgb="FF000000"/>
        <rFont val="Times New Roman"/>
        <family val="1"/>
        <charset val="238"/>
      </rPr>
      <t>.</t>
    </r>
  </si>
  <si>
    <t>Wysoka jakość kształcenia zawodowego w szkołach w miastach: Bytom i Żory</t>
  </si>
  <si>
    <t>Bytomska Akademia Kompetencji</t>
  </si>
  <si>
    <t>Będę przedszkolakiem! - dodatkowe miejsca w Przedszkolu Miejskim nr 48 w Bytomiu</t>
  </si>
  <si>
    <t>Suma całość programy rządowe</t>
  </si>
  <si>
    <t>Polska Cyfrowa- wkład własny</t>
  </si>
  <si>
    <t xml:space="preserve">  </t>
  </si>
  <si>
    <t>Załącznik nr 6</t>
  </si>
  <si>
    <t>Załącznik nr 5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</si>
</sst>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7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4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44" fontId="0" fillId="0" borderId="1" xfId="0" applyNumberFormat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 wrapText="1"/>
    </xf>
    <xf numFmtId="44" fontId="0" fillId="2" borderId="1" xfId="0" applyNumberFormat="1" applyFill="1" applyBorder="1" applyAlignment="1">
      <alignment horizontal="right" vertical="center" wrapText="1"/>
    </xf>
    <xf numFmtId="44" fontId="0" fillId="0" borderId="0" xfId="0" applyNumberFormat="1"/>
    <xf numFmtId="0" fontId="1" fillId="0" borderId="1" xfId="0" applyFont="1" applyBorder="1"/>
    <xf numFmtId="44" fontId="1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0" applyNumberFormat="1" applyBorder="1"/>
    <xf numFmtId="8" fontId="0" fillId="0" borderId="1" xfId="0" applyNumberFormat="1" applyBorder="1"/>
    <xf numFmtId="164" fontId="0" fillId="0" borderId="1" xfId="0" applyNumberFormat="1" applyBorder="1"/>
    <xf numFmtId="44" fontId="0" fillId="3" borderId="1" xfId="0" applyNumberFormat="1" applyFill="1" applyBorder="1"/>
    <xf numFmtId="44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3" xfId="0" applyBorder="1" applyAlignment="1">
      <alignment wrapText="1"/>
    </xf>
    <xf numFmtId="8" fontId="0" fillId="2" borderId="1" xfId="0" applyNumberFormat="1" applyFill="1" applyBorder="1"/>
    <xf numFmtId="164" fontId="0" fillId="0" borderId="3" xfId="0" applyNumberFormat="1" applyBorder="1"/>
    <xf numFmtId="0" fontId="4" fillId="4" borderId="0" xfId="0" applyFont="1" applyFill="1" applyAlignment="1">
      <alignment wrapText="1"/>
    </xf>
    <xf numFmtId="0" fontId="1" fillId="0" borderId="0" xfId="0" applyFont="1"/>
    <xf numFmtId="164" fontId="0" fillId="3" borderId="1" xfId="0" applyNumberFormat="1" applyFill="1" applyBorder="1"/>
    <xf numFmtId="164" fontId="0" fillId="0" borderId="1" xfId="0" applyNumberFormat="1" applyBorder="1" applyAlignment="1">
      <alignment wrapText="1"/>
    </xf>
    <xf numFmtId="0" fontId="5" fillId="0" borderId="0" xfId="0" applyFont="1"/>
    <xf numFmtId="0" fontId="6" fillId="0" borderId="0" xfId="0" applyFont="1" applyAlignment="1">
      <alignment wrapText="1"/>
    </xf>
    <xf numFmtId="8" fontId="4" fillId="4" borderId="0" xfId="0" applyNumberFormat="1" applyFont="1" applyFill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  <pageSetUpPr fitToPage="1"/>
  </sheetPr>
  <dimension ref="A1:R16"/>
  <sheetViews>
    <sheetView tabSelected="1" topLeftCell="F1" zoomScale="80" zoomScaleNormal="80" workbookViewId="0">
      <selection activeCell="R1" sqref="R1"/>
    </sheetView>
  </sheetViews>
  <sheetFormatPr defaultRowHeight="14.25"/>
  <cols>
    <col min="1" max="1" width="7.125" customWidth="1"/>
    <col min="2" max="2" width="31.625" customWidth="1"/>
    <col min="3" max="3" width="21.375" style="10" customWidth="1"/>
    <col min="4" max="4" width="8.125" customWidth="1"/>
    <col min="5" max="5" width="33" customWidth="1"/>
    <col min="6" max="6" width="14.125" customWidth="1"/>
    <col min="7" max="7" width="8" customWidth="1"/>
    <col min="8" max="8" width="33" customWidth="1"/>
    <col min="9" max="9" width="16.875" customWidth="1"/>
    <col min="10" max="10" width="8.75" customWidth="1"/>
    <col min="11" max="11" width="27.25" customWidth="1"/>
    <col min="12" max="12" width="16.125" customWidth="1"/>
    <col min="14" max="14" width="24.625" customWidth="1"/>
    <col min="15" max="15" width="15.75" customWidth="1"/>
    <col min="17" max="17" width="23.25" customWidth="1"/>
    <col min="18" max="18" width="21.375" customWidth="1"/>
  </cols>
  <sheetData>
    <row r="1" spans="1:18" ht="20.25">
      <c r="A1" s="25"/>
      <c r="R1" s="28" t="s">
        <v>30</v>
      </c>
    </row>
    <row r="2" spans="1:18" ht="15">
      <c r="A2" s="25"/>
    </row>
    <row r="4" spans="1:18" ht="24.95" customHeight="1">
      <c r="A4" s="11" t="s">
        <v>2</v>
      </c>
      <c r="B4" s="11" t="s">
        <v>0</v>
      </c>
      <c r="C4" s="12" t="s">
        <v>1</v>
      </c>
      <c r="D4" s="11" t="s">
        <v>2</v>
      </c>
      <c r="E4" s="11" t="s">
        <v>0</v>
      </c>
      <c r="F4" s="12" t="s">
        <v>1</v>
      </c>
      <c r="G4" s="11" t="s">
        <v>2</v>
      </c>
      <c r="H4" s="11" t="s">
        <v>0</v>
      </c>
      <c r="I4" s="12" t="s">
        <v>1</v>
      </c>
      <c r="J4" s="11" t="s">
        <v>2</v>
      </c>
      <c r="K4" s="11" t="s">
        <v>0</v>
      </c>
      <c r="L4" s="12" t="s">
        <v>1</v>
      </c>
      <c r="M4" s="11" t="s">
        <v>2</v>
      </c>
      <c r="N4" s="11" t="s">
        <v>0</v>
      </c>
      <c r="O4" s="12" t="s">
        <v>1</v>
      </c>
      <c r="P4" s="11" t="s">
        <v>2</v>
      </c>
      <c r="Q4" s="11" t="s">
        <v>0</v>
      </c>
      <c r="R4" s="12" t="s">
        <v>1</v>
      </c>
    </row>
    <row r="5" spans="1:18" ht="33.75" customHeight="1">
      <c r="A5" s="31">
        <v>2024</v>
      </c>
      <c r="B5" s="14" t="s">
        <v>3</v>
      </c>
      <c r="C5" s="15">
        <v>136250</v>
      </c>
      <c r="D5" s="31">
        <v>2023</v>
      </c>
      <c r="E5" s="13" t="s">
        <v>4</v>
      </c>
      <c r="F5" s="15">
        <v>185048.58</v>
      </c>
      <c r="G5" s="31">
        <v>2022</v>
      </c>
      <c r="H5" s="13" t="s">
        <v>4</v>
      </c>
      <c r="I5" s="15">
        <f>143775.53+10000</f>
        <v>153775.53</v>
      </c>
      <c r="J5" s="31">
        <v>2021</v>
      </c>
      <c r="K5" s="13" t="s">
        <v>4</v>
      </c>
      <c r="L5" s="15">
        <v>100398.26</v>
      </c>
      <c r="M5" s="31">
        <v>2020</v>
      </c>
      <c r="N5" s="13" t="s">
        <v>4</v>
      </c>
      <c r="O5" s="16">
        <v>86289.58</v>
      </c>
      <c r="P5" s="31">
        <v>2019</v>
      </c>
      <c r="Q5" s="14" t="s">
        <v>6</v>
      </c>
      <c r="R5" s="17">
        <v>35000</v>
      </c>
    </row>
    <row r="6" spans="1:18" ht="31.5" customHeight="1">
      <c r="A6" s="32"/>
      <c r="B6" s="13" t="s">
        <v>4</v>
      </c>
      <c r="C6" s="15">
        <v>137499.54</v>
      </c>
      <c r="D6" s="32"/>
      <c r="E6" s="14" t="s">
        <v>3</v>
      </c>
      <c r="F6" s="15">
        <v>152497.60000000001</v>
      </c>
      <c r="G6" s="32"/>
      <c r="H6" s="14" t="s">
        <v>3</v>
      </c>
      <c r="I6" s="15">
        <v>159003.19</v>
      </c>
      <c r="J6" s="32"/>
      <c r="K6" s="14" t="s">
        <v>3</v>
      </c>
      <c r="L6" s="15">
        <v>28000</v>
      </c>
      <c r="M6" s="32"/>
      <c r="N6" s="14" t="s">
        <v>3</v>
      </c>
      <c r="O6" s="15">
        <v>95000</v>
      </c>
      <c r="P6" s="32"/>
      <c r="Q6" s="14" t="s">
        <v>3</v>
      </c>
      <c r="R6" s="15">
        <v>36508.93</v>
      </c>
    </row>
    <row r="7" spans="1:18" ht="37.5" customHeight="1">
      <c r="A7" s="32"/>
      <c r="B7" s="13" t="s">
        <v>5</v>
      </c>
      <c r="C7" s="15">
        <v>215440.74</v>
      </c>
      <c r="D7" s="32"/>
      <c r="E7" s="14" t="s">
        <v>6</v>
      </c>
      <c r="F7" s="17" t="s">
        <v>7</v>
      </c>
      <c r="G7" s="32"/>
      <c r="H7" s="14" t="s">
        <v>6</v>
      </c>
      <c r="I7" s="17">
        <v>357130</v>
      </c>
      <c r="J7" s="32"/>
      <c r="K7" s="14" t="s">
        <v>6</v>
      </c>
      <c r="L7" s="17">
        <v>467090.87</v>
      </c>
      <c r="M7" s="32"/>
      <c r="N7" s="14" t="s">
        <v>6</v>
      </c>
      <c r="O7" s="15" t="s">
        <v>13</v>
      </c>
      <c r="P7" s="32"/>
      <c r="Q7" s="14" t="s">
        <v>24</v>
      </c>
      <c r="R7" s="14">
        <v>65878.820000000007</v>
      </c>
    </row>
    <row r="8" spans="1:18" ht="43.5" customHeight="1">
      <c r="A8" s="32"/>
      <c r="B8" s="13" t="s">
        <v>14</v>
      </c>
      <c r="C8" s="13">
        <f>252767.8+79197.19</f>
        <v>331964.99</v>
      </c>
      <c r="D8" s="32"/>
      <c r="E8" s="14" t="s">
        <v>8</v>
      </c>
      <c r="F8" s="14">
        <f>45943.8+76558.37</f>
        <v>122502.17</v>
      </c>
      <c r="G8" s="32"/>
      <c r="H8" s="14" t="s">
        <v>9</v>
      </c>
      <c r="I8" s="17">
        <f>1499853.55+238421</f>
        <v>1738274.55</v>
      </c>
      <c r="J8" s="32"/>
      <c r="K8" s="14" t="s">
        <v>9</v>
      </c>
      <c r="L8" s="17">
        <v>576743.85</v>
      </c>
      <c r="M8" s="32"/>
      <c r="N8" s="18" t="s">
        <v>11</v>
      </c>
      <c r="O8" s="17">
        <v>170902.83</v>
      </c>
      <c r="P8" s="32"/>
      <c r="Q8" s="19" t="s">
        <v>10</v>
      </c>
      <c r="R8" s="19">
        <f ca="1">SUM(R5:R9)</f>
        <v>71508.929999999993</v>
      </c>
    </row>
    <row r="9" spans="1:18" ht="43.5" customHeight="1">
      <c r="A9" s="33"/>
      <c r="B9" s="20" t="s">
        <v>10</v>
      </c>
      <c r="C9" s="19">
        <f>SUM(C5:C8)</f>
        <v>821155.27</v>
      </c>
      <c r="D9" s="33"/>
      <c r="E9" s="21"/>
      <c r="G9" s="33"/>
      <c r="H9" s="18" t="s">
        <v>11</v>
      </c>
      <c r="I9" s="18">
        <v>315273.23</v>
      </c>
      <c r="J9" s="33"/>
      <c r="K9" s="14" t="s">
        <v>11</v>
      </c>
      <c r="L9" s="14" t="s">
        <v>12</v>
      </c>
      <c r="M9" s="33"/>
      <c r="N9" s="18" t="s">
        <v>27</v>
      </c>
      <c r="O9" s="26">
        <f>700+1419</f>
        <v>2119</v>
      </c>
      <c r="P9" s="33"/>
    </row>
    <row r="10" spans="1:18" ht="31.5" customHeight="1">
      <c r="E10" s="19" t="s">
        <v>10</v>
      </c>
      <c r="F10" s="19">
        <f>SUM(F5:F8)</f>
        <v>460048.35</v>
      </c>
      <c r="H10" s="18" t="s">
        <v>14</v>
      </c>
      <c r="I10" s="18">
        <v>390783.8</v>
      </c>
      <c r="K10" s="19" t="s">
        <v>10</v>
      </c>
      <c r="L10" s="19">
        <f>SUM(L5:L9)</f>
        <v>1172232.98</v>
      </c>
      <c r="N10" s="19" t="s">
        <v>10</v>
      </c>
      <c r="O10" s="22">
        <f>SUM(O5:O8)</f>
        <v>352192.41000000003</v>
      </c>
    </row>
    <row r="11" spans="1:18" ht="27" customHeight="1">
      <c r="H11" s="19" t="s">
        <v>10</v>
      </c>
      <c r="I11" s="19">
        <f>SUM(I5:I9)</f>
        <v>2723456.5</v>
      </c>
      <c r="L11" s="23"/>
    </row>
    <row r="13" spans="1:18" ht="62.25" customHeight="1">
      <c r="B13" s="24" t="s">
        <v>26</v>
      </c>
      <c r="C13" s="30">
        <v>5600594.4400000004</v>
      </c>
    </row>
    <row r="16" spans="1:18">
      <c r="R16" t="s">
        <v>28</v>
      </c>
    </row>
  </sheetData>
  <mergeCells count="6">
    <mergeCell ref="J5:J9"/>
    <mergeCell ref="M5:M9"/>
    <mergeCell ref="P5:P9"/>
    <mergeCell ref="A5:A9"/>
    <mergeCell ref="D5:D9"/>
    <mergeCell ref="G5:G9"/>
  </mergeCells>
  <pageMargins left="0.70866141732283472" right="0.70866141732283472" top="0.74803149606299213" bottom="0.74803149606299213" header="0.31496062992125984" footer="0.31496062992125984"/>
  <pageSetup paperSize="8" scale="5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P16"/>
  <sheetViews>
    <sheetView topLeftCell="F1" zoomScale="90" zoomScaleNormal="90" workbookViewId="0">
      <selection activeCell="O1" sqref="O1"/>
    </sheetView>
  </sheetViews>
  <sheetFormatPr defaultRowHeight="14.25"/>
  <cols>
    <col min="2" max="2" width="20.75" style="6" customWidth="1"/>
    <col min="3" max="3" width="19.875" style="6" customWidth="1"/>
    <col min="4" max="4" width="9.125" style="6"/>
    <col min="5" max="5" width="21.375" style="6" customWidth="1"/>
    <col min="6" max="6" width="13.125" style="6" bestFit="1" customWidth="1"/>
    <col min="7" max="7" width="9.125" style="6"/>
    <col min="8" max="8" width="43.125" style="6" customWidth="1"/>
    <col min="9" max="9" width="14.875" style="6" customWidth="1"/>
    <col min="10" max="10" width="9.125" style="6"/>
    <col min="11" max="11" width="43" style="6" customWidth="1"/>
    <col min="12" max="12" width="14.625" style="6" bestFit="1" customWidth="1"/>
    <col min="13" max="13" width="9.125" style="6"/>
    <col min="14" max="14" width="42.125" style="6" customWidth="1"/>
    <col min="15" max="15" width="17.25" style="6" customWidth="1"/>
    <col min="16" max="16" width="9.125" style="6"/>
  </cols>
  <sheetData>
    <row r="1" spans="1:15" ht="18">
      <c r="A1" s="25"/>
      <c r="O1" s="29" t="s">
        <v>29</v>
      </c>
    </row>
    <row r="2" spans="1:15" ht="15">
      <c r="A2" s="25"/>
    </row>
    <row r="4" spans="1:15" ht="15">
      <c r="A4" s="1" t="s">
        <v>2</v>
      </c>
      <c r="B4" s="4" t="s">
        <v>0</v>
      </c>
      <c r="C4" s="5" t="s">
        <v>1</v>
      </c>
      <c r="D4" s="4" t="s">
        <v>2</v>
      </c>
      <c r="E4" s="4" t="s">
        <v>0</v>
      </c>
      <c r="F4" s="5" t="s">
        <v>1</v>
      </c>
      <c r="G4" s="4" t="s">
        <v>2</v>
      </c>
      <c r="H4" s="4" t="s">
        <v>0</v>
      </c>
      <c r="I4" s="5" t="s">
        <v>1</v>
      </c>
      <c r="J4" s="4" t="s">
        <v>2</v>
      </c>
      <c r="K4" s="4" t="s">
        <v>0</v>
      </c>
      <c r="L4" s="5" t="s">
        <v>1</v>
      </c>
      <c r="M4" s="4" t="s">
        <v>2</v>
      </c>
      <c r="N4" s="14" t="s">
        <v>0</v>
      </c>
      <c r="O4" s="14" t="s">
        <v>1</v>
      </c>
    </row>
    <row r="5" spans="1:15" ht="54.75" customHeight="1">
      <c r="A5" s="31">
        <v>2023</v>
      </c>
      <c r="B5" s="14" t="s">
        <v>15</v>
      </c>
      <c r="C5" s="27">
        <f>160119.54+207955.4</f>
        <v>368074.94</v>
      </c>
      <c r="D5" s="34">
        <v>2022</v>
      </c>
      <c r="E5" s="14" t="s">
        <v>16</v>
      </c>
      <c r="F5" s="27">
        <v>174397.93</v>
      </c>
      <c r="G5" s="34">
        <v>2021</v>
      </c>
      <c r="H5" s="14" t="s">
        <v>17</v>
      </c>
      <c r="I5" s="27">
        <v>431987.52</v>
      </c>
      <c r="J5" s="34">
        <v>2020</v>
      </c>
      <c r="K5" s="14" t="s">
        <v>19</v>
      </c>
      <c r="L5" s="27">
        <v>26300.36</v>
      </c>
      <c r="M5" s="34">
        <v>2019</v>
      </c>
      <c r="N5" s="14" t="s">
        <v>19</v>
      </c>
      <c r="O5" s="27">
        <v>188404.76</v>
      </c>
    </row>
    <row r="6" spans="1:15" ht="28.5">
      <c r="A6" s="32"/>
      <c r="B6" s="2"/>
      <c r="C6" s="7"/>
      <c r="D6" s="35"/>
      <c r="E6" s="2"/>
      <c r="F6" s="7"/>
      <c r="G6" s="35"/>
      <c r="H6" s="14" t="s">
        <v>16</v>
      </c>
      <c r="I6" s="27">
        <v>193225</v>
      </c>
      <c r="J6" s="35"/>
      <c r="K6" s="14" t="s">
        <v>20</v>
      </c>
      <c r="L6" s="27">
        <v>55595.6</v>
      </c>
      <c r="M6" s="35"/>
      <c r="N6" s="14" t="s">
        <v>23</v>
      </c>
      <c r="O6" s="27">
        <v>115667</v>
      </c>
    </row>
    <row r="7" spans="1:15" ht="28.5">
      <c r="A7" s="32"/>
      <c r="B7" s="2"/>
      <c r="C7" s="8"/>
      <c r="D7" s="35"/>
      <c r="E7" s="2"/>
      <c r="F7" s="8"/>
      <c r="G7" s="35"/>
      <c r="H7" s="14" t="s">
        <v>18</v>
      </c>
      <c r="I7" s="27">
        <v>385458.87</v>
      </c>
      <c r="J7" s="35"/>
      <c r="K7" s="14" t="s">
        <v>21</v>
      </c>
      <c r="L7" s="27">
        <f>67700+32300+165000</f>
        <v>265000</v>
      </c>
      <c r="M7" s="35"/>
      <c r="N7" s="14" t="s">
        <v>25</v>
      </c>
      <c r="O7" s="27">
        <v>14956.29</v>
      </c>
    </row>
    <row r="8" spans="1:15" ht="45.75">
      <c r="A8" s="32"/>
      <c r="B8" s="2"/>
      <c r="C8" s="8"/>
      <c r="D8" s="35"/>
      <c r="E8" s="2"/>
      <c r="F8" s="8"/>
      <c r="G8" s="35"/>
      <c r="H8" s="14"/>
      <c r="I8" s="14"/>
      <c r="J8" s="35"/>
      <c r="K8" s="14" t="s">
        <v>22</v>
      </c>
      <c r="L8" s="27">
        <v>2099259.1800000002</v>
      </c>
      <c r="M8" s="35"/>
      <c r="N8" s="14" t="s">
        <v>24</v>
      </c>
      <c r="O8" s="27">
        <v>1692799.63</v>
      </c>
    </row>
    <row r="9" spans="1:15" ht="42.75">
      <c r="A9" s="33"/>
      <c r="B9" s="3"/>
      <c r="D9" s="36"/>
      <c r="E9" s="3"/>
      <c r="G9" s="36"/>
      <c r="H9" s="14"/>
      <c r="I9" s="14"/>
      <c r="J9" s="36"/>
      <c r="K9" s="3"/>
      <c r="M9" s="36"/>
      <c r="N9" s="14" t="s">
        <v>17</v>
      </c>
      <c r="O9" s="27">
        <v>8000</v>
      </c>
    </row>
    <row r="10" spans="1:15">
      <c r="B10" s="9" t="s">
        <v>10</v>
      </c>
      <c r="C10" s="9">
        <f>SUM(C5:C8)</f>
        <v>368074.94</v>
      </c>
      <c r="E10" s="9" t="s">
        <v>10</v>
      </c>
      <c r="F10" s="9">
        <f>SUM(F5:F8)</f>
        <v>174397.93</v>
      </c>
      <c r="H10" s="9" t="s">
        <v>10</v>
      </c>
      <c r="I10" s="9">
        <f>SUM(I5:I8)</f>
        <v>1010671.39</v>
      </c>
      <c r="K10" s="9" t="s">
        <v>10</v>
      </c>
      <c r="L10" s="9">
        <f>SUM(L5:L8)</f>
        <v>2446155.14</v>
      </c>
      <c r="N10" s="9" t="s">
        <v>10</v>
      </c>
      <c r="O10" s="9">
        <f>SUM(O5:O9)</f>
        <v>2019827.68</v>
      </c>
    </row>
    <row r="16" spans="1:15" ht="54">
      <c r="B16" s="24" t="s">
        <v>26</v>
      </c>
      <c r="C16" s="30">
        <v>6144866.9900000002</v>
      </c>
    </row>
  </sheetData>
  <mergeCells count="5">
    <mergeCell ref="A5:A9"/>
    <mergeCell ref="D5:D9"/>
    <mergeCell ref="G5:G9"/>
    <mergeCell ref="J5:J9"/>
    <mergeCell ref="M5:M9"/>
  </mergeCells>
  <pageMargins left="0.70866141732283472" right="0.70866141732283472" top="0.74803149606299213" bottom="0.74803149606299213" header="0.31496062992125984" footer="0.31496062992125984"/>
  <pageSetup paperSize="8" scale="65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9F0F2E20DF60E489770A894D97F55E8" ma:contentTypeVersion="5" ma:contentTypeDescription="Utwórz nowy dokument." ma:contentTypeScope="" ma:versionID="ef345979c84b0e44a120358a1ca22c2a">
  <xsd:schema xmlns:xsd="http://www.w3.org/2001/XMLSchema" xmlns:xs="http://www.w3.org/2001/XMLSchema" xmlns:p="http://schemas.microsoft.com/office/2006/metadata/properties" xmlns:ns3="1d38b8bc-3951-42a4-8307-4089f2368e9d" targetNamespace="http://schemas.microsoft.com/office/2006/metadata/properties" ma:root="true" ma:fieldsID="7ea93b873047673e03f917db61539768" ns3:_="">
    <xsd:import namespace="1d38b8bc-3951-42a4-8307-4089f2368e9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8b8bc-3951-42a4-8307-4089f2368e9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2914BB-1AC2-4FF8-9CE5-42A06A78FEB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d38b8bc-3951-42a4-8307-4089f2368e9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120CB7-2ED6-4E0C-BA5E-0320A8B8DF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9A7E81-9A3B-4594-9748-0A7E01976D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38b8bc-3951-42a4-8307-4089f2368e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Rzadowe</vt:lpstr>
      <vt:lpstr>Unijne</vt:lpstr>
      <vt:lpstr>Rzadowe!Obszar_wydruku</vt:lpstr>
      <vt:lpstr>Unijne!Obszar_wydruku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Kwolek</dc:creator>
  <cp:lastModifiedBy>Mciej Zadora</cp:lastModifiedBy>
  <cp:lastPrinted>2025-03-11T09:15:12Z</cp:lastPrinted>
  <dcterms:created xsi:type="dcterms:W3CDTF">2025-03-04T06:58:58Z</dcterms:created>
  <dcterms:modified xsi:type="dcterms:W3CDTF">2025-03-11T09:34:11Z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0x010100E9F0F2E20DF60E489770A894D97F55E8</vt:lpwstr>
  </property>
</Properties>
</file>